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2555" windowHeight="113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<sst xmlns="http://schemas.openxmlformats.org/spreadsheetml/2006/main" count="130" uniqueCount="39">
  <si>
    <t>DATE</t>
  </si>
  <si>
    <t>Lbs/Hr</t>
  </si>
  <si>
    <t>Gal/Hr</t>
  </si>
  <si>
    <t>Ltr/Hr</t>
  </si>
  <si>
    <t>Ltr/Min</t>
  </si>
  <si>
    <t>CC/Min</t>
  </si>
  <si>
    <t>Gr/Min</t>
  </si>
  <si>
    <t>Gr/Sec</t>
  </si>
  <si>
    <r>
      <t xml:space="preserve">PUMP </t>
    </r>
    <r>
      <rPr>
        <b/>
        <i/>
        <sz val="10"/>
        <rFont val="Arial"/>
        <family val="2"/>
      </rPr>
      <t>#</t>
    </r>
  </si>
  <si>
    <t xml:space="preserve"> </t>
  </si>
  <si>
    <t>PSIG</t>
  </si>
  <si>
    <t xml:space="preserve">             Horsepower value @  BSFC of</t>
  </si>
  <si>
    <t>BHP</t>
  </si>
  <si>
    <t>CUST.</t>
  </si>
  <si>
    <t xml:space="preserve">  TEST FLUID  S/G</t>
  </si>
  <si>
    <t>VOLTS</t>
  </si>
  <si>
    <t xml:space="preserve">PUMP </t>
  </si>
  <si>
    <t xml:space="preserve">          R C Engineering, Inc  Torrance,  Ca  (310) 320-2277</t>
  </si>
  <si>
    <t xml:space="preserve">   FUEL PUMP TEST</t>
  </si>
  <si>
    <t>RCFUEL @ AOL.COM -  WWW.RCENG.COM</t>
  </si>
  <si>
    <t xml:space="preserve"> is shown in last column at right.</t>
  </si>
  <si>
    <t>Jeff Lucius</t>
  </si>
  <si>
    <t>Black Tag Denso</t>
  </si>
  <si>
    <t>Green Tag Denso</t>
  </si>
  <si>
    <t>195130-0810</t>
  </si>
  <si>
    <t xml:space="preserve">Denso </t>
  </si>
  <si>
    <t>195130-0771</t>
  </si>
  <si>
    <t>Paul Prentis</t>
  </si>
  <si>
    <t>George Belejian</t>
  </si>
  <si>
    <t>17042-40P05</t>
  </si>
  <si>
    <t>http://www.autoperformanceengineering.com/html/fuelpump.html</t>
  </si>
  <si>
    <t>Walbro</t>
  </si>
  <si>
    <t>GSS341</t>
  </si>
  <si>
    <t>?</t>
  </si>
  <si>
    <t>Walbro supplied numbers</t>
  </si>
  <si>
    <t>195130-1020</t>
  </si>
  <si>
    <t>JL  -12% (12V)</t>
  </si>
  <si>
    <t>Amps</t>
  </si>
  <si>
    <t>@12 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</si>
</sst>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>
      <alignment/>
      <protection/>
    </xf>
    <xf numFmtId="2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2" fontId="0" fillId="0" borderId="0" xfId="0" applyNumberFormat="1" applyAlignment="1">
      <alignment/>
    </xf>
    <xf numFmtId="170" fontId="0" fillId="0" borderId="0" xfId="19" applyAlignment="1">
      <alignment horizontal="center"/>
      <protection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c1" xfId="19"/>
    <cellStyle name="dec2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5" ht="12.75" customHeight="1"/>
    <row r="6" spans="2:10" ht="12.75" customHeight="1">
      <c r="B6" s="4" t="s">
        <v>16</v>
      </c>
      <c r="C6" s="11" t="s">
        <v>22</v>
      </c>
      <c r="D6" s="8"/>
      <c r="E6" s="4" t="s">
        <v>8</v>
      </c>
      <c r="F6" s="11" t="s">
        <v>35</v>
      </c>
      <c r="G6" s="8"/>
      <c r="H6" s="4" t="s">
        <v>0</v>
      </c>
      <c r="I6" s="16">
        <v>36978</v>
      </c>
      <c r="J6" s="8"/>
    </row>
    <row r="7" spans="1:8" ht="12.75" customHeight="1">
      <c r="A7" t="s">
        <v>9</v>
      </c>
      <c r="B7" s="4"/>
      <c r="C7" s="4"/>
      <c r="D7" s="4"/>
      <c r="E7" s="4"/>
      <c r="F7" s="4"/>
      <c r="H7" s="4"/>
    </row>
    <row r="8" spans="2:10" ht="12.75" customHeight="1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21</v>
      </c>
      <c r="J8" s="8"/>
    </row>
    <row r="9" spans="2:8" ht="13.5" customHeight="1" thickBot="1">
      <c r="B9" s="4"/>
      <c r="C9" s="4"/>
      <c r="D9" s="4"/>
      <c r="E9" s="4"/>
      <c r="F9" s="4"/>
      <c r="G9" s="4"/>
      <c r="H9" s="4"/>
    </row>
    <row r="10" spans="1:8" ht="13.5" customHeight="1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1" ht="12.75" customHeight="1"/>
    <row r="12" spans="1:11" ht="12.75" customHeight="1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K12" t="s">
        <v>36</v>
      </c>
    </row>
    <row r="13" spans="1:9" ht="12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11" ht="12.75" customHeight="1">
      <c r="A14" s="3">
        <v>35</v>
      </c>
      <c r="B14" s="5">
        <v>480</v>
      </c>
      <c r="C14" s="9">
        <f>B14/6</f>
        <v>80</v>
      </c>
      <c r="D14" s="9">
        <f>C14*3.7855</f>
        <v>302.84</v>
      </c>
      <c r="E14" s="9">
        <f>D14/60</f>
        <v>5.047333333333333</v>
      </c>
      <c r="F14" s="9">
        <f>E14*1000</f>
        <v>5047.333333333332</v>
      </c>
      <c r="G14" s="9">
        <f>F14*0.71896</f>
        <v>3628.8307733333327</v>
      </c>
      <c r="H14" s="9">
        <f>G14/60</f>
        <v>60.480512888888875</v>
      </c>
      <c r="I14" s="10">
        <f aca="true" t="shared" si="0" ref="I14:I32">B14/$E$10</f>
        <v>960</v>
      </c>
      <c r="K14" s="18">
        <f>0.88*D14</f>
        <v>266.4992</v>
      </c>
    </row>
    <row r="15" spans="1:11" ht="12.75" customHeight="1">
      <c r="A15" s="3">
        <v>40</v>
      </c>
      <c r="B15" s="5">
        <v>471</v>
      </c>
      <c r="C15" s="9">
        <f aca="true" t="shared" si="1" ref="C15:C32">B15/6</f>
        <v>78.5</v>
      </c>
      <c r="D15" s="9">
        <f aca="true" t="shared" si="2" ref="D15:D32">C15*3.7855</f>
        <v>297.16175</v>
      </c>
      <c r="E15" s="9">
        <f aca="true" t="shared" si="3" ref="E15:E32">D15/60</f>
        <v>4.952695833333333</v>
      </c>
      <c r="F15" s="9">
        <f aca="true" t="shared" si="4" ref="F15:F32">E15*1000</f>
        <v>4952.695833333333</v>
      </c>
      <c r="G15" s="9">
        <f aca="true" t="shared" si="5" ref="G15:G32">F15*0.71896</f>
        <v>3560.7901963333334</v>
      </c>
      <c r="H15" s="9">
        <f aca="true" t="shared" si="6" ref="H15:H32">G15/60</f>
        <v>59.34650327222222</v>
      </c>
      <c r="I15" s="10">
        <f t="shared" si="0"/>
        <v>942</v>
      </c>
      <c r="K15" s="18">
        <f aca="true" t="shared" si="7" ref="K15:K32">0.88*D15</f>
        <v>261.50234</v>
      </c>
    </row>
    <row r="16" spans="1:11" ht="12.75" customHeight="1">
      <c r="A16" s="3">
        <v>45</v>
      </c>
      <c r="B16" s="5">
        <v>458</v>
      </c>
      <c r="C16" s="9">
        <f t="shared" si="1"/>
        <v>76.33333333333333</v>
      </c>
      <c r="D16" s="9">
        <f t="shared" si="2"/>
        <v>288.9598333333333</v>
      </c>
      <c r="E16" s="9">
        <f t="shared" si="3"/>
        <v>4.815997222222221</v>
      </c>
      <c r="F16" s="9">
        <f t="shared" si="4"/>
        <v>4815.997222222221</v>
      </c>
      <c r="G16" s="9">
        <f t="shared" si="5"/>
        <v>3462.5093628888885</v>
      </c>
      <c r="H16" s="9">
        <f t="shared" si="6"/>
        <v>57.70848938148148</v>
      </c>
      <c r="I16" s="10">
        <f t="shared" si="0"/>
        <v>916</v>
      </c>
      <c r="K16" s="18">
        <f t="shared" si="7"/>
        <v>254.2846533333333</v>
      </c>
    </row>
    <row r="17" spans="1:11" ht="12.75" customHeight="1">
      <c r="A17" s="3">
        <v>50</v>
      </c>
      <c r="B17" s="5">
        <v>444</v>
      </c>
      <c r="C17" s="9">
        <f t="shared" si="1"/>
        <v>74</v>
      </c>
      <c r="D17" s="9">
        <f t="shared" si="2"/>
        <v>280.127</v>
      </c>
      <c r="E17" s="9">
        <f t="shared" si="3"/>
        <v>4.668783333333334</v>
      </c>
      <c r="F17" s="9">
        <f t="shared" si="4"/>
        <v>4668.783333333334</v>
      </c>
      <c r="G17" s="9">
        <f t="shared" si="5"/>
        <v>3356.6684653333336</v>
      </c>
      <c r="H17" s="9">
        <f t="shared" si="6"/>
        <v>55.94447442222223</v>
      </c>
      <c r="I17" s="10">
        <f t="shared" si="0"/>
        <v>888</v>
      </c>
      <c r="K17" s="18">
        <f t="shared" si="7"/>
        <v>246.51176</v>
      </c>
    </row>
    <row r="18" spans="1:11" ht="12.75" customHeight="1">
      <c r="A18" s="3">
        <v>55</v>
      </c>
      <c r="B18" s="5">
        <v>430</v>
      </c>
      <c r="C18" s="9">
        <f t="shared" si="1"/>
        <v>71.66666666666667</v>
      </c>
      <c r="D18" s="9">
        <f t="shared" si="2"/>
        <v>271.2941666666667</v>
      </c>
      <c r="E18" s="9">
        <f t="shared" si="3"/>
        <v>4.521569444444444</v>
      </c>
      <c r="F18" s="9">
        <f t="shared" si="4"/>
        <v>4521.569444444444</v>
      </c>
      <c r="G18" s="9">
        <f t="shared" si="5"/>
        <v>3250.827567777778</v>
      </c>
      <c r="H18" s="9">
        <f t="shared" si="6"/>
        <v>54.180459462962965</v>
      </c>
      <c r="I18" s="10">
        <f t="shared" si="0"/>
        <v>860</v>
      </c>
      <c r="K18" s="18">
        <f t="shared" si="7"/>
        <v>238.7388666666667</v>
      </c>
    </row>
    <row r="19" spans="1:11" ht="12.75" customHeight="1">
      <c r="A19" s="3">
        <v>60</v>
      </c>
      <c r="B19" s="5">
        <v>417</v>
      </c>
      <c r="C19" s="9">
        <f t="shared" si="1"/>
        <v>69.5</v>
      </c>
      <c r="D19" s="9">
        <f t="shared" si="2"/>
        <v>263.09225</v>
      </c>
      <c r="E19" s="9">
        <f t="shared" si="3"/>
        <v>4.384870833333333</v>
      </c>
      <c r="F19" s="9">
        <f t="shared" si="4"/>
        <v>4384.870833333333</v>
      </c>
      <c r="G19" s="9">
        <f t="shared" si="5"/>
        <v>3152.5467343333335</v>
      </c>
      <c r="H19" s="9">
        <f t="shared" si="6"/>
        <v>52.54244557222223</v>
      </c>
      <c r="I19" s="10">
        <f t="shared" si="0"/>
        <v>834</v>
      </c>
      <c r="K19" s="18">
        <f t="shared" si="7"/>
        <v>231.52118</v>
      </c>
    </row>
    <row r="20" spans="1:11" ht="12.75" customHeight="1">
      <c r="A20" s="3">
        <v>65</v>
      </c>
      <c r="B20" s="5">
        <v>392</v>
      </c>
      <c r="C20" s="9">
        <f t="shared" si="1"/>
        <v>65.33333333333333</v>
      </c>
      <c r="D20" s="9">
        <f t="shared" si="2"/>
        <v>247.3193333333333</v>
      </c>
      <c r="E20" s="9">
        <f t="shared" si="3"/>
        <v>4.121988888888889</v>
      </c>
      <c r="F20" s="9">
        <f t="shared" si="4"/>
        <v>4121.988888888889</v>
      </c>
      <c r="G20" s="9">
        <f t="shared" si="5"/>
        <v>2963.545131555556</v>
      </c>
      <c r="H20" s="9">
        <f t="shared" si="6"/>
        <v>49.392418859259266</v>
      </c>
      <c r="I20" s="10">
        <f t="shared" si="0"/>
        <v>784</v>
      </c>
      <c r="K20" s="18">
        <f t="shared" si="7"/>
        <v>217.64101333333332</v>
      </c>
    </row>
    <row r="21" spans="1:11" ht="12.75" customHeight="1">
      <c r="A21" s="3">
        <v>70</v>
      </c>
      <c r="B21" s="5">
        <v>367</v>
      </c>
      <c r="C21" s="9">
        <f t="shared" si="1"/>
        <v>61.166666666666664</v>
      </c>
      <c r="D21" s="9">
        <f t="shared" si="2"/>
        <v>231.54641666666666</v>
      </c>
      <c r="E21" s="9">
        <f t="shared" si="3"/>
        <v>3.859106944444444</v>
      </c>
      <c r="F21" s="9">
        <f t="shared" si="4"/>
        <v>3859.1069444444443</v>
      </c>
      <c r="G21" s="9">
        <f t="shared" si="5"/>
        <v>2774.5435287777777</v>
      </c>
      <c r="H21" s="9">
        <f t="shared" si="6"/>
        <v>46.2423921462963</v>
      </c>
      <c r="I21" s="10">
        <f t="shared" si="0"/>
        <v>734</v>
      </c>
      <c r="K21" s="18">
        <f t="shared" si="7"/>
        <v>203.76084666666665</v>
      </c>
    </row>
    <row r="22" spans="1:11" ht="12.75" customHeight="1">
      <c r="A22" s="3">
        <v>75</v>
      </c>
      <c r="B22" s="5">
        <v>331</v>
      </c>
      <c r="C22" s="9">
        <f t="shared" si="1"/>
        <v>55.166666666666664</v>
      </c>
      <c r="D22" s="9">
        <f t="shared" si="2"/>
        <v>208.83341666666664</v>
      </c>
      <c r="E22" s="9">
        <f t="shared" si="3"/>
        <v>3.480556944444444</v>
      </c>
      <c r="F22" s="9">
        <f t="shared" si="4"/>
        <v>3480.556944444444</v>
      </c>
      <c r="G22" s="9">
        <f t="shared" si="5"/>
        <v>2502.381220777778</v>
      </c>
      <c r="H22" s="9">
        <f t="shared" si="6"/>
        <v>41.70635367962963</v>
      </c>
      <c r="I22" s="10">
        <f t="shared" si="0"/>
        <v>662</v>
      </c>
      <c r="K22" s="18">
        <f t="shared" si="7"/>
        <v>183.77340666666663</v>
      </c>
    </row>
    <row r="23" spans="1:11" ht="12.75" customHeight="1">
      <c r="A23" s="3">
        <v>80</v>
      </c>
      <c r="B23" s="5">
        <v>309</v>
      </c>
      <c r="C23" s="9">
        <f t="shared" si="1"/>
        <v>51.5</v>
      </c>
      <c r="D23" s="9">
        <f t="shared" si="2"/>
        <v>194.95325</v>
      </c>
      <c r="E23" s="9">
        <f t="shared" si="3"/>
        <v>3.2492208333333332</v>
      </c>
      <c r="F23" s="9">
        <f t="shared" si="4"/>
        <v>3249.2208333333333</v>
      </c>
      <c r="G23" s="9">
        <f t="shared" si="5"/>
        <v>2336.0598103333336</v>
      </c>
      <c r="H23" s="9">
        <f t="shared" si="6"/>
        <v>38.934330172222225</v>
      </c>
      <c r="I23" s="10">
        <f t="shared" si="0"/>
        <v>618</v>
      </c>
      <c r="K23" s="18">
        <f t="shared" si="7"/>
        <v>171.55886</v>
      </c>
    </row>
    <row r="24" spans="1:11" ht="12.75" customHeight="1">
      <c r="A24" s="3">
        <v>85</v>
      </c>
      <c r="B24" s="5">
        <v>275</v>
      </c>
      <c r="C24" s="9">
        <f t="shared" si="1"/>
        <v>45.833333333333336</v>
      </c>
      <c r="D24" s="9">
        <f t="shared" si="2"/>
        <v>173.50208333333333</v>
      </c>
      <c r="E24" s="9">
        <f t="shared" si="3"/>
        <v>2.891701388888889</v>
      </c>
      <c r="F24" s="9">
        <f t="shared" si="4"/>
        <v>2891.701388888889</v>
      </c>
      <c r="G24" s="9">
        <f t="shared" si="5"/>
        <v>2079.017630555556</v>
      </c>
      <c r="H24" s="9">
        <f t="shared" si="6"/>
        <v>34.6502938425926</v>
      </c>
      <c r="I24" s="10">
        <f t="shared" si="0"/>
        <v>550</v>
      </c>
      <c r="K24" s="18">
        <f t="shared" si="7"/>
        <v>152.68183333333334</v>
      </c>
    </row>
    <row r="25" spans="1:11" ht="12.75" customHeight="1">
      <c r="A25" s="3">
        <v>90</v>
      </c>
      <c r="B25" s="5">
        <v>256</v>
      </c>
      <c r="C25" s="9">
        <f t="shared" si="1"/>
        <v>42.666666666666664</v>
      </c>
      <c r="D25" s="9">
        <f t="shared" si="2"/>
        <v>161.51466666666664</v>
      </c>
      <c r="E25" s="9">
        <f t="shared" si="3"/>
        <v>2.6919111111111107</v>
      </c>
      <c r="F25" s="9">
        <f t="shared" si="4"/>
        <v>2691.9111111111106</v>
      </c>
      <c r="G25" s="9">
        <f t="shared" si="5"/>
        <v>1935.3764124444442</v>
      </c>
      <c r="H25" s="9">
        <f t="shared" si="6"/>
        <v>32.256273540740736</v>
      </c>
      <c r="I25" s="10">
        <f t="shared" si="0"/>
        <v>512</v>
      </c>
      <c r="K25" s="18">
        <f t="shared" si="7"/>
        <v>142.13290666666666</v>
      </c>
    </row>
    <row r="26" spans="1:11" ht="12.75" customHeight="1">
      <c r="A26" s="3">
        <v>95</v>
      </c>
      <c r="B26" s="5">
        <v>213</v>
      </c>
      <c r="C26" s="9">
        <f t="shared" si="1"/>
        <v>35.5</v>
      </c>
      <c r="D26" s="9">
        <f t="shared" si="2"/>
        <v>134.38524999999998</v>
      </c>
      <c r="E26" s="9">
        <f t="shared" si="3"/>
        <v>2.2397541666666663</v>
      </c>
      <c r="F26" s="9">
        <f t="shared" si="4"/>
        <v>2239.754166666666</v>
      </c>
      <c r="G26" s="9">
        <f t="shared" si="5"/>
        <v>1610.2936556666664</v>
      </c>
      <c r="H26" s="9">
        <f t="shared" si="6"/>
        <v>26.83822759444444</v>
      </c>
      <c r="I26" s="10">
        <f t="shared" si="0"/>
        <v>426</v>
      </c>
      <c r="K26" s="18">
        <f t="shared" si="7"/>
        <v>118.25901999999999</v>
      </c>
    </row>
    <row r="27" spans="1:11" ht="12.75" customHeight="1">
      <c r="A27" s="3">
        <v>100</v>
      </c>
      <c r="B27" s="5"/>
      <c r="C27" s="9">
        <f t="shared" si="1"/>
        <v>0</v>
      </c>
      <c r="D27" s="9">
        <f t="shared" si="2"/>
        <v>0</v>
      </c>
      <c r="E27" s="9">
        <f t="shared" si="3"/>
        <v>0</v>
      </c>
      <c r="F27" s="9">
        <f t="shared" si="4"/>
        <v>0</v>
      </c>
      <c r="G27" s="9">
        <f t="shared" si="5"/>
        <v>0</v>
      </c>
      <c r="H27" s="9">
        <f t="shared" si="6"/>
        <v>0</v>
      </c>
      <c r="I27" s="10">
        <f t="shared" si="0"/>
        <v>0</v>
      </c>
      <c r="K27">
        <f t="shared" si="7"/>
        <v>0</v>
      </c>
    </row>
    <row r="28" spans="1:11" ht="12.75" customHeight="1">
      <c r="A28" s="3">
        <v>105</v>
      </c>
      <c r="B28" s="5"/>
      <c r="C28" s="9">
        <f t="shared" si="1"/>
        <v>0</v>
      </c>
      <c r="D28" s="9">
        <f t="shared" si="2"/>
        <v>0</v>
      </c>
      <c r="E28" s="9">
        <f t="shared" si="3"/>
        <v>0</v>
      </c>
      <c r="F28" s="9">
        <f t="shared" si="4"/>
        <v>0</v>
      </c>
      <c r="G28" s="9">
        <f t="shared" si="5"/>
        <v>0</v>
      </c>
      <c r="H28" s="9">
        <f t="shared" si="6"/>
        <v>0</v>
      </c>
      <c r="I28" s="10">
        <f t="shared" si="0"/>
        <v>0</v>
      </c>
      <c r="K28">
        <f t="shared" si="7"/>
        <v>0</v>
      </c>
    </row>
    <row r="29" spans="1:11" ht="12.75" customHeight="1">
      <c r="A29" s="3">
        <v>110</v>
      </c>
      <c r="B29" s="5"/>
      <c r="C29" s="9">
        <f t="shared" si="1"/>
        <v>0</v>
      </c>
      <c r="D29" s="9">
        <f t="shared" si="2"/>
        <v>0</v>
      </c>
      <c r="E29" s="9">
        <f t="shared" si="3"/>
        <v>0</v>
      </c>
      <c r="F29" s="9">
        <f t="shared" si="4"/>
        <v>0</v>
      </c>
      <c r="G29" s="9">
        <f t="shared" si="5"/>
        <v>0</v>
      </c>
      <c r="H29" s="9">
        <f t="shared" si="6"/>
        <v>0</v>
      </c>
      <c r="I29" s="10">
        <f t="shared" si="0"/>
        <v>0</v>
      </c>
      <c r="K29">
        <f t="shared" si="7"/>
        <v>0</v>
      </c>
    </row>
    <row r="30" spans="1:11" ht="12.75" customHeight="1">
      <c r="A30" s="3">
        <v>115</v>
      </c>
      <c r="B30" s="5"/>
      <c r="C30" s="9">
        <f t="shared" si="1"/>
        <v>0</v>
      </c>
      <c r="D30" s="9">
        <f t="shared" si="2"/>
        <v>0</v>
      </c>
      <c r="E30" s="9">
        <f t="shared" si="3"/>
        <v>0</v>
      </c>
      <c r="F30" s="9">
        <f t="shared" si="4"/>
        <v>0</v>
      </c>
      <c r="G30" s="9">
        <f t="shared" si="5"/>
        <v>0</v>
      </c>
      <c r="H30" s="9">
        <f t="shared" si="6"/>
        <v>0</v>
      </c>
      <c r="I30" s="10">
        <f t="shared" si="0"/>
        <v>0</v>
      </c>
      <c r="K30">
        <f t="shared" si="7"/>
        <v>0</v>
      </c>
    </row>
    <row r="31" spans="1:11" ht="12.75" customHeight="1">
      <c r="A31" s="3">
        <v>120</v>
      </c>
      <c r="B31" s="5"/>
      <c r="C31" s="9">
        <f t="shared" si="1"/>
        <v>0</v>
      </c>
      <c r="D31" s="9">
        <f t="shared" si="2"/>
        <v>0</v>
      </c>
      <c r="E31" s="9">
        <f t="shared" si="3"/>
        <v>0</v>
      </c>
      <c r="F31" s="9">
        <f t="shared" si="4"/>
        <v>0</v>
      </c>
      <c r="G31" s="9">
        <f t="shared" si="5"/>
        <v>0</v>
      </c>
      <c r="H31" s="9">
        <f t="shared" si="6"/>
        <v>0</v>
      </c>
      <c r="I31" s="10">
        <f t="shared" si="0"/>
        <v>0</v>
      </c>
      <c r="K31">
        <f t="shared" si="7"/>
        <v>0</v>
      </c>
    </row>
    <row r="32" spans="1:11" ht="12.75" customHeight="1">
      <c r="A32" s="3">
        <v>125</v>
      </c>
      <c r="B32" s="5"/>
      <c r="C32" s="9">
        <f t="shared" si="1"/>
        <v>0</v>
      </c>
      <c r="D32" s="9">
        <f t="shared" si="2"/>
        <v>0</v>
      </c>
      <c r="E32" s="9">
        <f t="shared" si="3"/>
        <v>0</v>
      </c>
      <c r="F32" s="9">
        <f t="shared" si="4"/>
        <v>0</v>
      </c>
      <c r="G32" s="9">
        <f t="shared" si="5"/>
        <v>0</v>
      </c>
      <c r="H32" s="9">
        <f t="shared" si="6"/>
        <v>0</v>
      </c>
      <c r="I32" s="10">
        <f t="shared" si="0"/>
        <v>0</v>
      </c>
      <c r="K32">
        <f t="shared" si="7"/>
        <v>0</v>
      </c>
    </row>
  </sheetData>
  <printOptions/>
  <pageMargins left="0.35" right="0.26" top="1.03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23</v>
      </c>
      <c r="D6" s="8"/>
      <c r="E6" s="4" t="s">
        <v>8</v>
      </c>
      <c r="F6" s="11" t="s">
        <v>24</v>
      </c>
      <c r="G6" s="8"/>
      <c r="H6" s="4" t="s">
        <v>0</v>
      </c>
      <c r="I6" s="16">
        <v>36978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21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2" spans="1:11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K12" t="s">
        <v>36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294</v>
      </c>
      <c r="C14" s="9">
        <f>B14/6</f>
        <v>49</v>
      </c>
      <c r="D14" s="9">
        <f>C14*3.7855</f>
        <v>185.4895</v>
      </c>
      <c r="E14" s="9">
        <f>D14/60</f>
        <v>3.0914916666666667</v>
      </c>
      <c r="F14" s="9">
        <f>E14*1000</f>
        <v>3091.491666666667</v>
      </c>
      <c r="G14" s="9">
        <f>F14*0.71896</f>
        <v>2222.658848666667</v>
      </c>
      <c r="H14" s="9">
        <f>G14/60</f>
        <v>37.04431414444445</v>
      </c>
      <c r="I14" s="10">
        <f aca="true" t="shared" si="0" ref="I14:I32">B14/$E$10</f>
        <v>588</v>
      </c>
      <c r="K14" s="18">
        <f aca="true" t="shared" si="1" ref="K14:K32">0.88*D14</f>
        <v>163.23076</v>
      </c>
    </row>
    <row r="15" spans="1:11" ht="12.75">
      <c r="A15" s="3">
        <v>40</v>
      </c>
      <c r="B15" s="5">
        <v>280</v>
      </c>
      <c r="C15" s="9">
        <f aca="true" t="shared" si="2" ref="C15:C32">B15/6</f>
        <v>46.666666666666664</v>
      </c>
      <c r="D15" s="9">
        <f aca="true" t="shared" si="3" ref="D15:D32">C15*3.7855</f>
        <v>176.65666666666664</v>
      </c>
      <c r="E15" s="9">
        <f aca="true" t="shared" si="4" ref="E15:E32">D15/60</f>
        <v>2.9442777777777773</v>
      </c>
      <c r="F15" s="9">
        <f aca="true" t="shared" si="5" ref="F15:F32">E15*1000</f>
        <v>2944.2777777777774</v>
      </c>
      <c r="G15" s="9">
        <f aca="true" t="shared" si="6" ref="G15:G32">F15*0.71896</f>
        <v>2116.817951111111</v>
      </c>
      <c r="H15" s="9">
        <f aca="true" t="shared" si="7" ref="H15:H32">G15/60</f>
        <v>35.280299185185186</v>
      </c>
      <c r="I15" s="10">
        <f t="shared" si="0"/>
        <v>560</v>
      </c>
      <c r="K15" s="18">
        <f t="shared" si="1"/>
        <v>155.45786666666663</v>
      </c>
    </row>
    <row r="16" spans="1:11" ht="12.75">
      <c r="A16" s="3">
        <v>45</v>
      </c>
      <c r="B16" s="5">
        <v>267</v>
      </c>
      <c r="C16" s="9">
        <f t="shared" si="2"/>
        <v>44.5</v>
      </c>
      <c r="D16" s="9">
        <f t="shared" si="3"/>
        <v>168.45475</v>
      </c>
      <c r="E16" s="9">
        <f t="shared" si="4"/>
        <v>2.8075791666666663</v>
      </c>
      <c r="F16" s="9">
        <f t="shared" si="5"/>
        <v>2807.5791666666664</v>
      </c>
      <c r="G16" s="9">
        <f t="shared" si="6"/>
        <v>2018.5371176666665</v>
      </c>
      <c r="H16" s="9">
        <f t="shared" si="7"/>
        <v>33.64228529444444</v>
      </c>
      <c r="I16" s="10">
        <f t="shared" si="0"/>
        <v>534</v>
      </c>
      <c r="K16" s="18">
        <f t="shared" si="1"/>
        <v>148.24017999999998</v>
      </c>
    </row>
    <row r="17" spans="1:11" ht="12.75">
      <c r="A17" s="3">
        <v>50</v>
      </c>
      <c r="B17" s="5">
        <v>251</v>
      </c>
      <c r="C17" s="9">
        <f t="shared" si="2"/>
        <v>41.833333333333336</v>
      </c>
      <c r="D17" s="9">
        <f t="shared" si="3"/>
        <v>158.36008333333334</v>
      </c>
      <c r="E17" s="9">
        <f t="shared" si="4"/>
        <v>2.6393347222222223</v>
      </c>
      <c r="F17" s="9">
        <f t="shared" si="5"/>
        <v>2639.3347222222224</v>
      </c>
      <c r="G17" s="9">
        <f t="shared" si="6"/>
        <v>1897.576091888889</v>
      </c>
      <c r="H17" s="9">
        <f t="shared" si="7"/>
        <v>31.62626819814815</v>
      </c>
      <c r="I17" s="10">
        <f t="shared" si="0"/>
        <v>502</v>
      </c>
      <c r="K17" s="18">
        <f t="shared" si="1"/>
        <v>139.35687333333334</v>
      </c>
    </row>
    <row r="18" spans="1:11" ht="12.75">
      <c r="A18" s="3">
        <v>55</v>
      </c>
      <c r="B18" s="5">
        <v>236</v>
      </c>
      <c r="C18" s="9">
        <f t="shared" si="2"/>
        <v>39.333333333333336</v>
      </c>
      <c r="D18" s="9">
        <f t="shared" si="3"/>
        <v>148.89633333333333</v>
      </c>
      <c r="E18" s="9">
        <f t="shared" si="4"/>
        <v>2.4816055555555554</v>
      </c>
      <c r="F18" s="9">
        <f t="shared" si="5"/>
        <v>2481.6055555555554</v>
      </c>
      <c r="G18" s="9">
        <f t="shared" si="6"/>
        <v>1784.1751302222222</v>
      </c>
      <c r="H18" s="9">
        <f t="shared" si="7"/>
        <v>29.73625217037037</v>
      </c>
      <c r="I18" s="10">
        <f t="shared" si="0"/>
        <v>472</v>
      </c>
      <c r="K18" s="18">
        <f t="shared" si="1"/>
        <v>131.02877333333333</v>
      </c>
    </row>
    <row r="19" spans="1:11" ht="12.75">
      <c r="A19" s="3">
        <v>60</v>
      </c>
      <c r="B19" s="5">
        <v>215</v>
      </c>
      <c r="C19" s="9">
        <f t="shared" si="2"/>
        <v>35.833333333333336</v>
      </c>
      <c r="D19" s="9">
        <f t="shared" si="3"/>
        <v>135.64708333333334</v>
      </c>
      <c r="E19" s="9">
        <f t="shared" si="4"/>
        <v>2.260784722222222</v>
      </c>
      <c r="F19" s="9">
        <f t="shared" si="5"/>
        <v>2260.784722222222</v>
      </c>
      <c r="G19" s="9">
        <f t="shared" si="6"/>
        <v>1625.413783888889</v>
      </c>
      <c r="H19" s="9">
        <f t="shared" si="7"/>
        <v>27.090229731481482</v>
      </c>
      <c r="I19" s="10">
        <f t="shared" si="0"/>
        <v>430</v>
      </c>
      <c r="K19" s="18">
        <f t="shared" si="1"/>
        <v>119.36943333333335</v>
      </c>
    </row>
    <row r="20" spans="1:11" ht="12.75">
      <c r="A20" s="3">
        <v>65</v>
      </c>
      <c r="B20" s="5">
        <v>200</v>
      </c>
      <c r="C20" s="9">
        <f t="shared" si="2"/>
        <v>33.333333333333336</v>
      </c>
      <c r="D20" s="9">
        <f t="shared" si="3"/>
        <v>126.18333333333334</v>
      </c>
      <c r="E20" s="9">
        <f t="shared" si="4"/>
        <v>2.1030555555555557</v>
      </c>
      <c r="F20" s="9">
        <f t="shared" si="5"/>
        <v>2103.0555555555557</v>
      </c>
      <c r="G20" s="9">
        <f t="shared" si="6"/>
        <v>1512.0128222222224</v>
      </c>
      <c r="H20" s="9">
        <f t="shared" si="7"/>
        <v>25.200213703703707</v>
      </c>
      <c r="I20" s="10">
        <f t="shared" si="0"/>
        <v>400</v>
      </c>
      <c r="K20" s="18">
        <f t="shared" si="1"/>
        <v>111.04133333333334</v>
      </c>
    </row>
    <row r="21" spans="1:11" ht="12.75">
      <c r="A21" s="3">
        <v>70</v>
      </c>
      <c r="B21" s="5">
        <v>162</v>
      </c>
      <c r="C21" s="9">
        <f t="shared" si="2"/>
        <v>27</v>
      </c>
      <c r="D21" s="9">
        <f t="shared" si="3"/>
        <v>102.2085</v>
      </c>
      <c r="E21" s="9">
        <f t="shared" si="4"/>
        <v>1.703475</v>
      </c>
      <c r="F21" s="9">
        <f t="shared" si="5"/>
        <v>1703.4750000000001</v>
      </c>
      <c r="G21" s="9">
        <f t="shared" si="6"/>
        <v>1224.7303860000002</v>
      </c>
      <c r="H21" s="9">
        <f t="shared" si="7"/>
        <v>20.412173100000004</v>
      </c>
      <c r="I21" s="10">
        <f t="shared" si="0"/>
        <v>324</v>
      </c>
      <c r="K21" s="18">
        <f t="shared" si="1"/>
        <v>89.94348000000001</v>
      </c>
    </row>
    <row r="22" spans="1:11" ht="12.75">
      <c r="A22" s="3">
        <v>75</v>
      </c>
      <c r="B22" s="5"/>
      <c r="C22" s="9">
        <f t="shared" si="2"/>
        <v>0</v>
      </c>
      <c r="D22" s="9">
        <f t="shared" si="3"/>
        <v>0</v>
      </c>
      <c r="E22" s="9">
        <f t="shared" si="4"/>
        <v>0</v>
      </c>
      <c r="F22" s="9">
        <f t="shared" si="5"/>
        <v>0</v>
      </c>
      <c r="G22" s="9">
        <f t="shared" si="6"/>
        <v>0</v>
      </c>
      <c r="H22" s="9">
        <f t="shared" si="7"/>
        <v>0</v>
      </c>
      <c r="I22" s="10">
        <f t="shared" si="0"/>
        <v>0</v>
      </c>
      <c r="K22">
        <f t="shared" si="1"/>
        <v>0</v>
      </c>
    </row>
    <row r="23" spans="1:11" ht="12.75">
      <c r="A23" s="3">
        <v>80</v>
      </c>
      <c r="B23" s="5"/>
      <c r="C23" s="9">
        <f t="shared" si="2"/>
        <v>0</v>
      </c>
      <c r="D23" s="9">
        <f t="shared" si="3"/>
        <v>0</v>
      </c>
      <c r="E23" s="9">
        <f t="shared" si="4"/>
        <v>0</v>
      </c>
      <c r="F23" s="9">
        <f t="shared" si="5"/>
        <v>0</v>
      </c>
      <c r="G23" s="9">
        <f t="shared" si="6"/>
        <v>0</v>
      </c>
      <c r="H23" s="9">
        <f t="shared" si="7"/>
        <v>0</v>
      </c>
      <c r="I23" s="10">
        <f t="shared" si="0"/>
        <v>0</v>
      </c>
      <c r="K23">
        <f t="shared" si="1"/>
        <v>0</v>
      </c>
    </row>
    <row r="24" spans="1:11" ht="12.75">
      <c r="A24" s="3">
        <v>85</v>
      </c>
      <c r="B24" s="5"/>
      <c r="C24" s="9">
        <f t="shared" si="2"/>
        <v>0</v>
      </c>
      <c r="D24" s="9">
        <f t="shared" si="3"/>
        <v>0</v>
      </c>
      <c r="E24" s="9">
        <f t="shared" si="4"/>
        <v>0</v>
      </c>
      <c r="F24" s="9">
        <f t="shared" si="5"/>
        <v>0</v>
      </c>
      <c r="G24" s="9">
        <f t="shared" si="6"/>
        <v>0</v>
      </c>
      <c r="H24" s="9">
        <f t="shared" si="7"/>
        <v>0</v>
      </c>
      <c r="I24" s="10">
        <f t="shared" si="0"/>
        <v>0</v>
      </c>
      <c r="K24">
        <f t="shared" si="1"/>
        <v>0</v>
      </c>
    </row>
    <row r="25" spans="1:11" ht="12.75">
      <c r="A25" s="3">
        <v>90</v>
      </c>
      <c r="B25" s="5"/>
      <c r="C25" s="9">
        <f t="shared" si="2"/>
        <v>0</v>
      </c>
      <c r="D25" s="9">
        <f t="shared" si="3"/>
        <v>0</v>
      </c>
      <c r="E25" s="9">
        <f t="shared" si="4"/>
        <v>0</v>
      </c>
      <c r="F25" s="9">
        <f t="shared" si="5"/>
        <v>0</v>
      </c>
      <c r="G25" s="9">
        <f t="shared" si="6"/>
        <v>0</v>
      </c>
      <c r="H25" s="9">
        <f t="shared" si="7"/>
        <v>0</v>
      </c>
      <c r="I25" s="10">
        <f t="shared" si="0"/>
        <v>0</v>
      </c>
      <c r="K25">
        <f t="shared" si="1"/>
        <v>0</v>
      </c>
    </row>
    <row r="26" spans="1:11" ht="12.75">
      <c r="A26" s="3">
        <v>95</v>
      </c>
      <c r="B26" s="5"/>
      <c r="C26" s="9">
        <f t="shared" si="2"/>
        <v>0</v>
      </c>
      <c r="D26" s="9">
        <f t="shared" si="3"/>
        <v>0</v>
      </c>
      <c r="E26" s="9">
        <f t="shared" si="4"/>
        <v>0</v>
      </c>
      <c r="F26" s="9">
        <f t="shared" si="5"/>
        <v>0</v>
      </c>
      <c r="G26" s="9">
        <f t="shared" si="6"/>
        <v>0</v>
      </c>
      <c r="H26" s="9">
        <f t="shared" si="7"/>
        <v>0</v>
      </c>
      <c r="I26" s="10">
        <f t="shared" si="0"/>
        <v>0</v>
      </c>
      <c r="K26">
        <f t="shared" si="1"/>
        <v>0</v>
      </c>
    </row>
    <row r="27" spans="1:11" ht="12.75">
      <c r="A27" s="3">
        <v>100</v>
      </c>
      <c r="B27" s="5"/>
      <c r="C27" s="9">
        <f t="shared" si="2"/>
        <v>0</v>
      </c>
      <c r="D27" s="9">
        <f t="shared" si="3"/>
        <v>0</v>
      </c>
      <c r="E27" s="9">
        <f t="shared" si="4"/>
        <v>0</v>
      </c>
      <c r="F27" s="9">
        <f t="shared" si="5"/>
        <v>0</v>
      </c>
      <c r="G27" s="9">
        <f t="shared" si="6"/>
        <v>0</v>
      </c>
      <c r="H27" s="9">
        <f t="shared" si="7"/>
        <v>0</v>
      </c>
      <c r="I27" s="10">
        <f t="shared" si="0"/>
        <v>0</v>
      </c>
      <c r="K27">
        <f t="shared" si="1"/>
        <v>0</v>
      </c>
    </row>
    <row r="28" spans="1:11" ht="12.75">
      <c r="A28" s="3">
        <v>105</v>
      </c>
      <c r="B28" s="5"/>
      <c r="C28" s="9">
        <f t="shared" si="2"/>
        <v>0</v>
      </c>
      <c r="D28" s="9">
        <f t="shared" si="3"/>
        <v>0</v>
      </c>
      <c r="E28" s="9">
        <f t="shared" si="4"/>
        <v>0</v>
      </c>
      <c r="F28" s="9">
        <f t="shared" si="5"/>
        <v>0</v>
      </c>
      <c r="G28" s="9">
        <f t="shared" si="6"/>
        <v>0</v>
      </c>
      <c r="H28" s="9">
        <f t="shared" si="7"/>
        <v>0</v>
      </c>
      <c r="I28" s="10">
        <f t="shared" si="0"/>
        <v>0</v>
      </c>
      <c r="K28">
        <f t="shared" si="1"/>
        <v>0</v>
      </c>
    </row>
    <row r="29" spans="1:11" ht="12.75">
      <c r="A29" s="3">
        <v>110</v>
      </c>
      <c r="B29" s="5"/>
      <c r="C29" s="9">
        <f t="shared" si="2"/>
        <v>0</v>
      </c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0</v>
      </c>
      <c r="H29" s="9">
        <f t="shared" si="7"/>
        <v>0</v>
      </c>
      <c r="I29" s="10">
        <f t="shared" si="0"/>
        <v>0</v>
      </c>
      <c r="K29">
        <f t="shared" si="1"/>
        <v>0</v>
      </c>
    </row>
    <row r="30" spans="1:11" ht="12.75">
      <c r="A30" s="3">
        <v>115</v>
      </c>
      <c r="B30" s="5"/>
      <c r="C30" s="9">
        <f t="shared" si="2"/>
        <v>0</v>
      </c>
      <c r="D30" s="9">
        <f t="shared" si="3"/>
        <v>0</v>
      </c>
      <c r="E30" s="9">
        <f t="shared" si="4"/>
        <v>0</v>
      </c>
      <c r="F30" s="9">
        <f t="shared" si="5"/>
        <v>0</v>
      </c>
      <c r="G30" s="9">
        <f t="shared" si="6"/>
        <v>0</v>
      </c>
      <c r="H30" s="9">
        <f t="shared" si="7"/>
        <v>0</v>
      </c>
      <c r="I30" s="10">
        <f t="shared" si="0"/>
        <v>0</v>
      </c>
      <c r="K30">
        <f t="shared" si="1"/>
        <v>0</v>
      </c>
    </row>
    <row r="31" spans="1:11" ht="12.75">
      <c r="A31" s="3">
        <v>120</v>
      </c>
      <c r="B31" s="5"/>
      <c r="C31" s="9">
        <f t="shared" si="2"/>
        <v>0</v>
      </c>
      <c r="D31" s="9">
        <f t="shared" si="3"/>
        <v>0</v>
      </c>
      <c r="E31" s="9">
        <f t="shared" si="4"/>
        <v>0</v>
      </c>
      <c r="F31" s="9">
        <f t="shared" si="5"/>
        <v>0</v>
      </c>
      <c r="G31" s="9">
        <f t="shared" si="6"/>
        <v>0</v>
      </c>
      <c r="H31" s="9">
        <f t="shared" si="7"/>
        <v>0</v>
      </c>
      <c r="I31" s="10">
        <f t="shared" si="0"/>
        <v>0</v>
      </c>
      <c r="K31">
        <f t="shared" si="1"/>
        <v>0</v>
      </c>
    </row>
    <row r="32" spans="1:11" ht="12.75">
      <c r="A32" s="3">
        <v>125</v>
      </c>
      <c r="B32" s="5"/>
      <c r="C32" s="9">
        <f t="shared" si="2"/>
        <v>0</v>
      </c>
      <c r="D32" s="9">
        <f t="shared" si="3"/>
        <v>0</v>
      </c>
      <c r="E32" s="9">
        <f t="shared" si="4"/>
        <v>0</v>
      </c>
      <c r="F32" s="9">
        <f t="shared" si="5"/>
        <v>0</v>
      </c>
      <c r="G32" s="9">
        <f t="shared" si="6"/>
        <v>0</v>
      </c>
      <c r="H32" s="9">
        <f t="shared" si="7"/>
        <v>0</v>
      </c>
      <c r="I32" s="10">
        <f t="shared" si="0"/>
        <v>0</v>
      </c>
      <c r="K32">
        <f t="shared" si="1"/>
        <v>0</v>
      </c>
    </row>
  </sheetData>
  <printOptions/>
  <pageMargins left="0.37" right="0.32" top="1" bottom="1" header="0.4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25</v>
      </c>
      <c r="D6" s="8"/>
      <c r="E6" s="4" t="s">
        <v>8</v>
      </c>
      <c r="F6" s="11" t="s">
        <v>26</v>
      </c>
      <c r="G6" s="8"/>
      <c r="H6" s="4" t="s">
        <v>0</v>
      </c>
      <c r="I6" s="16">
        <v>37139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13.8</v>
      </c>
      <c r="D8" s="4" t="s">
        <v>14</v>
      </c>
      <c r="E8" s="4"/>
      <c r="F8" s="15">
        <v>0.76</v>
      </c>
      <c r="H8" s="4" t="s">
        <v>13</v>
      </c>
      <c r="I8" s="7" t="s">
        <v>27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0.6</v>
      </c>
      <c r="F10" s="4" t="s">
        <v>20</v>
      </c>
      <c r="G10" s="4"/>
      <c r="H10" s="4"/>
    </row>
    <row r="12" spans="1:11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  <c r="K12" t="s">
        <v>36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447</v>
      </c>
      <c r="C14" s="9">
        <f>B14/6</f>
        <v>74.5</v>
      </c>
      <c r="D14" s="9">
        <f>C14*3.7855</f>
        <v>282.01975</v>
      </c>
      <c r="E14" s="9">
        <f>D14/60</f>
        <v>4.700329166666666</v>
      </c>
      <c r="F14" s="9">
        <f>E14*1000</f>
        <v>4700.329166666666</v>
      </c>
      <c r="G14" s="9">
        <f>F14*0.71896</f>
        <v>3379.348657666667</v>
      </c>
      <c r="H14" s="9">
        <f>G14/60</f>
        <v>56.32247762777778</v>
      </c>
      <c r="I14" s="10">
        <f aca="true" t="shared" si="0" ref="I14:I32">B14/$E$10</f>
        <v>745</v>
      </c>
      <c r="J14">
        <v>16.3</v>
      </c>
      <c r="K14" s="18">
        <f aca="true" t="shared" si="1" ref="K14:K32">0.88*D14</f>
        <v>248.17738</v>
      </c>
    </row>
    <row r="15" spans="1:11" ht="12.75">
      <c r="A15" s="3">
        <v>40</v>
      </c>
      <c r="B15" s="5">
        <v>426</v>
      </c>
      <c r="C15" s="9">
        <f aca="true" t="shared" si="2" ref="C15:C32">B15/6</f>
        <v>71</v>
      </c>
      <c r="D15" s="9">
        <f aca="true" t="shared" si="3" ref="D15:D32">C15*3.7855</f>
        <v>268.77049999999997</v>
      </c>
      <c r="E15" s="9">
        <f aca="true" t="shared" si="4" ref="E15:E32">D15/60</f>
        <v>4.4795083333333325</v>
      </c>
      <c r="F15" s="9">
        <f aca="true" t="shared" si="5" ref="F15:F32">E15*1000</f>
        <v>4479.508333333332</v>
      </c>
      <c r="G15" s="9">
        <f aca="true" t="shared" si="6" ref="G15:G32">F15*0.71896</f>
        <v>3220.5873113333328</v>
      </c>
      <c r="H15" s="9">
        <f aca="true" t="shared" si="7" ref="H15:H32">G15/60</f>
        <v>53.67645518888888</v>
      </c>
      <c r="I15" s="10">
        <f t="shared" si="0"/>
        <v>710</v>
      </c>
      <c r="J15">
        <v>16.5</v>
      </c>
      <c r="K15" s="18">
        <f t="shared" si="1"/>
        <v>236.51803999999998</v>
      </c>
    </row>
    <row r="16" spans="1:11" ht="12.75">
      <c r="A16" s="3">
        <v>45</v>
      </c>
      <c r="B16" s="5">
        <v>409</v>
      </c>
      <c r="C16" s="9">
        <f t="shared" si="2"/>
        <v>68.16666666666667</v>
      </c>
      <c r="D16" s="9">
        <f t="shared" si="3"/>
        <v>258.04491666666667</v>
      </c>
      <c r="E16" s="9">
        <f t="shared" si="4"/>
        <v>4.3007486111111115</v>
      </c>
      <c r="F16" s="9">
        <f t="shared" si="5"/>
        <v>4300.748611111111</v>
      </c>
      <c r="G16" s="9">
        <f t="shared" si="6"/>
        <v>3092.0662214444446</v>
      </c>
      <c r="H16" s="9">
        <f t="shared" si="7"/>
        <v>51.53443702407408</v>
      </c>
      <c r="I16" s="10">
        <f t="shared" si="0"/>
        <v>681.6666666666667</v>
      </c>
      <c r="J16">
        <v>16.8</v>
      </c>
      <c r="K16" s="18">
        <f t="shared" si="1"/>
        <v>227.07952666666668</v>
      </c>
    </row>
    <row r="17" spans="1:11" ht="12.75">
      <c r="A17" s="3">
        <v>50</v>
      </c>
      <c r="B17" s="5">
        <v>401</v>
      </c>
      <c r="C17" s="9">
        <f t="shared" si="2"/>
        <v>66.83333333333333</v>
      </c>
      <c r="D17" s="9">
        <f t="shared" si="3"/>
        <v>252.9975833333333</v>
      </c>
      <c r="E17" s="9">
        <f t="shared" si="4"/>
        <v>4.216626388888888</v>
      </c>
      <c r="F17" s="9">
        <f t="shared" si="5"/>
        <v>4216.626388888888</v>
      </c>
      <c r="G17" s="9">
        <f t="shared" si="6"/>
        <v>3031.585708555555</v>
      </c>
      <c r="H17" s="9">
        <f t="shared" si="7"/>
        <v>50.52642847592592</v>
      </c>
      <c r="I17" s="10">
        <f t="shared" si="0"/>
        <v>668.3333333333334</v>
      </c>
      <c r="J17">
        <v>17.1</v>
      </c>
      <c r="K17" s="18">
        <f t="shared" si="1"/>
        <v>222.6378733333333</v>
      </c>
    </row>
    <row r="18" spans="1:11" ht="12.75">
      <c r="A18" s="3">
        <v>55</v>
      </c>
      <c r="B18" s="5">
        <v>378</v>
      </c>
      <c r="C18" s="9">
        <f t="shared" si="2"/>
        <v>63</v>
      </c>
      <c r="D18" s="9">
        <f t="shared" si="3"/>
        <v>238.48649999999998</v>
      </c>
      <c r="E18" s="9">
        <f t="shared" si="4"/>
        <v>3.9747749999999997</v>
      </c>
      <c r="F18" s="9">
        <f t="shared" si="5"/>
        <v>3974.7749999999996</v>
      </c>
      <c r="G18" s="9">
        <f t="shared" si="6"/>
        <v>2857.704234</v>
      </c>
      <c r="H18" s="9">
        <f t="shared" si="7"/>
        <v>47.628403899999995</v>
      </c>
      <c r="I18" s="10">
        <f t="shared" si="0"/>
        <v>630</v>
      </c>
      <c r="J18">
        <v>17.5</v>
      </c>
      <c r="K18" s="18">
        <f t="shared" si="1"/>
        <v>209.86811999999998</v>
      </c>
    </row>
    <row r="19" spans="1:11" ht="12.75">
      <c r="A19" s="3">
        <v>60</v>
      </c>
      <c r="B19" s="5">
        <v>364</v>
      </c>
      <c r="C19" s="9">
        <f t="shared" si="2"/>
        <v>60.666666666666664</v>
      </c>
      <c r="D19" s="9">
        <f t="shared" si="3"/>
        <v>229.65366666666665</v>
      </c>
      <c r="E19" s="9">
        <f t="shared" si="4"/>
        <v>3.8275611111111107</v>
      </c>
      <c r="F19" s="9">
        <f t="shared" si="5"/>
        <v>3827.5611111111107</v>
      </c>
      <c r="G19" s="9">
        <f t="shared" si="6"/>
        <v>2751.8633364444445</v>
      </c>
      <c r="H19" s="9">
        <f t="shared" si="7"/>
        <v>45.86438894074074</v>
      </c>
      <c r="I19" s="10">
        <f t="shared" si="0"/>
        <v>606.6666666666667</v>
      </c>
      <c r="J19">
        <v>17.9</v>
      </c>
      <c r="K19" s="18">
        <f t="shared" si="1"/>
        <v>202.09522666666666</v>
      </c>
    </row>
    <row r="20" spans="1:11" ht="12.75">
      <c r="A20" s="3">
        <v>65</v>
      </c>
      <c r="B20" s="5">
        <v>344</v>
      </c>
      <c r="C20" s="9">
        <f t="shared" si="2"/>
        <v>57.333333333333336</v>
      </c>
      <c r="D20" s="9">
        <f t="shared" si="3"/>
        <v>217.03533333333334</v>
      </c>
      <c r="E20" s="9">
        <f t="shared" si="4"/>
        <v>3.617255555555556</v>
      </c>
      <c r="F20" s="9">
        <f t="shared" si="5"/>
        <v>3617.255555555556</v>
      </c>
      <c r="G20" s="9">
        <f t="shared" si="6"/>
        <v>2600.6620542222227</v>
      </c>
      <c r="H20" s="9">
        <f t="shared" si="7"/>
        <v>43.34436757037038</v>
      </c>
      <c r="I20" s="10">
        <f t="shared" si="0"/>
        <v>573.3333333333334</v>
      </c>
      <c r="J20">
        <v>18.8</v>
      </c>
      <c r="K20" s="18">
        <f t="shared" si="1"/>
        <v>190.99109333333334</v>
      </c>
    </row>
    <row r="21" spans="1:11" ht="12.75">
      <c r="A21" s="3">
        <v>70</v>
      </c>
      <c r="B21" s="5">
        <v>324</v>
      </c>
      <c r="C21" s="9">
        <f t="shared" si="2"/>
        <v>54</v>
      </c>
      <c r="D21" s="9">
        <f t="shared" si="3"/>
        <v>204.417</v>
      </c>
      <c r="E21" s="9">
        <f t="shared" si="4"/>
        <v>3.40695</v>
      </c>
      <c r="F21" s="9">
        <f t="shared" si="5"/>
        <v>3406.9500000000003</v>
      </c>
      <c r="G21" s="9">
        <f t="shared" si="6"/>
        <v>2449.4607720000004</v>
      </c>
      <c r="H21" s="9">
        <f t="shared" si="7"/>
        <v>40.82434620000001</v>
      </c>
      <c r="I21" s="10">
        <f t="shared" si="0"/>
        <v>540</v>
      </c>
      <c r="J21">
        <v>19.1</v>
      </c>
      <c r="K21" s="18">
        <f t="shared" si="1"/>
        <v>179.88696000000002</v>
      </c>
    </row>
    <row r="22" spans="1:11" ht="12.75">
      <c r="A22" s="3">
        <v>75</v>
      </c>
      <c r="B22" s="5">
        <v>288</v>
      </c>
      <c r="C22" s="9">
        <f t="shared" si="2"/>
        <v>48</v>
      </c>
      <c r="D22" s="9">
        <f t="shared" si="3"/>
        <v>181.704</v>
      </c>
      <c r="E22" s="9">
        <f t="shared" si="4"/>
        <v>3.0284</v>
      </c>
      <c r="F22" s="9">
        <f t="shared" si="5"/>
        <v>3028.4</v>
      </c>
      <c r="G22" s="9">
        <f t="shared" si="6"/>
        <v>2177.2984640000004</v>
      </c>
      <c r="H22" s="9">
        <f t="shared" si="7"/>
        <v>36.28830773333334</v>
      </c>
      <c r="I22" s="10">
        <f t="shared" si="0"/>
        <v>480</v>
      </c>
      <c r="J22">
        <v>19.4</v>
      </c>
      <c r="K22" s="18">
        <f t="shared" si="1"/>
        <v>159.89952</v>
      </c>
    </row>
    <row r="23" spans="1:11" ht="12.75">
      <c r="A23" s="3">
        <v>80</v>
      </c>
      <c r="B23" s="5">
        <v>259</v>
      </c>
      <c r="C23" s="9">
        <f t="shared" si="2"/>
        <v>43.166666666666664</v>
      </c>
      <c r="D23" s="9">
        <f t="shared" si="3"/>
        <v>163.40741666666665</v>
      </c>
      <c r="E23" s="9">
        <f t="shared" si="4"/>
        <v>2.723456944444444</v>
      </c>
      <c r="F23" s="9">
        <f t="shared" si="5"/>
        <v>2723.456944444444</v>
      </c>
      <c r="G23" s="9">
        <f t="shared" si="6"/>
        <v>1958.0566047777777</v>
      </c>
      <c r="H23" s="9">
        <f t="shared" si="7"/>
        <v>32.634276746296294</v>
      </c>
      <c r="I23" s="10">
        <f t="shared" si="0"/>
        <v>431.6666666666667</v>
      </c>
      <c r="J23">
        <v>20.3</v>
      </c>
      <c r="K23" s="18">
        <f t="shared" si="1"/>
        <v>143.79852666666665</v>
      </c>
    </row>
    <row r="24" spans="1:11" ht="12.75">
      <c r="A24" s="3">
        <v>85</v>
      </c>
      <c r="B24" s="5">
        <v>220</v>
      </c>
      <c r="C24" s="9">
        <f t="shared" si="2"/>
        <v>36.666666666666664</v>
      </c>
      <c r="D24" s="9">
        <f t="shared" si="3"/>
        <v>138.80166666666665</v>
      </c>
      <c r="E24" s="9">
        <f t="shared" si="4"/>
        <v>2.313361111111111</v>
      </c>
      <c r="F24" s="9">
        <f t="shared" si="5"/>
        <v>2313.361111111111</v>
      </c>
      <c r="G24" s="9">
        <f t="shared" si="6"/>
        <v>1663.2141044444443</v>
      </c>
      <c r="H24" s="9">
        <f t="shared" si="7"/>
        <v>27.720235074074072</v>
      </c>
      <c r="I24" s="10">
        <f t="shared" si="0"/>
        <v>366.6666666666667</v>
      </c>
      <c r="J24">
        <v>20.5</v>
      </c>
      <c r="K24" s="18">
        <f t="shared" si="1"/>
        <v>122.14546666666665</v>
      </c>
    </row>
    <row r="25" spans="1:11" ht="12.75">
      <c r="A25" s="3">
        <v>90</v>
      </c>
      <c r="B25" s="5">
        <v>186</v>
      </c>
      <c r="C25" s="9">
        <f t="shared" si="2"/>
        <v>31</v>
      </c>
      <c r="D25" s="9">
        <f t="shared" si="3"/>
        <v>117.3505</v>
      </c>
      <c r="E25" s="9">
        <f t="shared" si="4"/>
        <v>1.9558416666666667</v>
      </c>
      <c r="F25" s="9">
        <f t="shared" si="5"/>
        <v>1955.8416666666667</v>
      </c>
      <c r="G25" s="9">
        <f t="shared" si="6"/>
        <v>1406.1719246666669</v>
      </c>
      <c r="H25" s="9">
        <f t="shared" si="7"/>
        <v>23.436198744444447</v>
      </c>
      <c r="I25" s="10">
        <f t="shared" si="0"/>
        <v>310</v>
      </c>
      <c r="J25">
        <v>20.7</v>
      </c>
      <c r="K25" s="18">
        <f t="shared" si="1"/>
        <v>103.26844</v>
      </c>
    </row>
    <row r="26" spans="1:11" ht="12.75">
      <c r="A26" s="3">
        <v>95</v>
      </c>
      <c r="B26" s="5"/>
      <c r="C26" s="9">
        <f t="shared" si="2"/>
        <v>0</v>
      </c>
      <c r="D26" s="9">
        <f t="shared" si="3"/>
        <v>0</v>
      </c>
      <c r="E26" s="9">
        <f t="shared" si="4"/>
        <v>0</v>
      </c>
      <c r="F26" s="9">
        <f t="shared" si="5"/>
        <v>0</v>
      </c>
      <c r="G26" s="9">
        <f t="shared" si="6"/>
        <v>0</v>
      </c>
      <c r="H26" s="9">
        <f t="shared" si="7"/>
        <v>0</v>
      </c>
      <c r="I26" s="10">
        <f t="shared" si="0"/>
        <v>0</v>
      </c>
      <c r="K26">
        <f t="shared" si="1"/>
        <v>0</v>
      </c>
    </row>
    <row r="27" spans="1:11" ht="12.75">
      <c r="A27" s="3">
        <v>100</v>
      </c>
      <c r="B27" s="5"/>
      <c r="C27" s="9">
        <f t="shared" si="2"/>
        <v>0</v>
      </c>
      <c r="D27" s="9">
        <f t="shared" si="3"/>
        <v>0</v>
      </c>
      <c r="E27" s="9">
        <f t="shared" si="4"/>
        <v>0</v>
      </c>
      <c r="F27" s="9">
        <f t="shared" si="5"/>
        <v>0</v>
      </c>
      <c r="G27" s="9">
        <f t="shared" si="6"/>
        <v>0</v>
      </c>
      <c r="H27" s="9">
        <f t="shared" si="7"/>
        <v>0</v>
      </c>
      <c r="I27" s="10">
        <f t="shared" si="0"/>
        <v>0</v>
      </c>
      <c r="K27">
        <f t="shared" si="1"/>
        <v>0</v>
      </c>
    </row>
    <row r="28" spans="1:11" ht="12.75">
      <c r="A28" s="3">
        <v>105</v>
      </c>
      <c r="B28" s="5"/>
      <c r="C28" s="9">
        <f t="shared" si="2"/>
        <v>0</v>
      </c>
      <c r="D28" s="9">
        <f t="shared" si="3"/>
        <v>0</v>
      </c>
      <c r="E28" s="9">
        <f t="shared" si="4"/>
        <v>0</v>
      </c>
      <c r="F28" s="9">
        <f t="shared" si="5"/>
        <v>0</v>
      </c>
      <c r="G28" s="9">
        <f t="shared" si="6"/>
        <v>0</v>
      </c>
      <c r="H28" s="9">
        <f t="shared" si="7"/>
        <v>0</v>
      </c>
      <c r="I28" s="10">
        <f t="shared" si="0"/>
        <v>0</v>
      </c>
      <c r="K28">
        <f t="shared" si="1"/>
        <v>0</v>
      </c>
    </row>
    <row r="29" spans="1:11" ht="12.75">
      <c r="A29" s="3">
        <v>110</v>
      </c>
      <c r="B29" s="5"/>
      <c r="C29" s="9">
        <f t="shared" si="2"/>
        <v>0</v>
      </c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0</v>
      </c>
      <c r="H29" s="9">
        <f t="shared" si="7"/>
        <v>0</v>
      </c>
      <c r="I29" s="10">
        <f t="shared" si="0"/>
        <v>0</v>
      </c>
      <c r="K29">
        <f t="shared" si="1"/>
        <v>0</v>
      </c>
    </row>
    <row r="30" spans="1:11" ht="12.75">
      <c r="A30" s="3">
        <v>115</v>
      </c>
      <c r="B30" s="5"/>
      <c r="C30" s="9">
        <f t="shared" si="2"/>
        <v>0</v>
      </c>
      <c r="D30" s="9">
        <f t="shared" si="3"/>
        <v>0</v>
      </c>
      <c r="E30" s="9">
        <f t="shared" si="4"/>
        <v>0</v>
      </c>
      <c r="F30" s="9">
        <f t="shared" si="5"/>
        <v>0</v>
      </c>
      <c r="G30" s="9">
        <f t="shared" si="6"/>
        <v>0</v>
      </c>
      <c r="H30" s="9">
        <f t="shared" si="7"/>
        <v>0</v>
      </c>
      <c r="I30" s="10">
        <f t="shared" si="0"/>
        <v>0</v>
      </c>
      <c r="K30">
        <f t="shared" si="1"/>
        <v>0</v>
      </c>
    </row>
    <row r="31" spans="1:11" ht="12.75">
      <c r="A31" s="3">
        <v>120</v>
      </c>
      <c r="B31" s="5"/>
      <c r="C31" s="9">
        <f t="shared" si="2"/>
        <v>0</v>
      </c>
      <c r="D31" s="9">
        <f t="shared" si="3"/>
        <v>0</v>
      </c>
      <c r="E31" s="9">
        <f t="shared" si="4"/>
        <v>0</v>
      </c>
      <c r="F31" s="9">
        <f t="shared" si="5"/>
        <v>0</v>
      </c>
      <c r="G31" s="9">
        <f t="shared" si="6"/>
        <v>0</v>
      </c>
      <c r="H31" s="9">
        <f t="shared" si="7"/>
        <v>0</v>
      </c>
      <c r="I31" s="10">
        <f t="shared" si="0"/>
        <v>0</v>
      </c>
      <c r="K31">
        <f t="shared" si="1"/>
        <v>0</v>
      </c>
    </row>
    <row r="32" spans="1:11" ht="12.75">
      <c r="A32" s="3">
        <v>125</v>
      </c>
      <c r="B32" s="5"/>
      <c r="C32" s="9">
        <f t="shared" si="2"/>
        <v>0</v>
      </c>
      <c r="D32" s="9">
        <f t="shared" si="3"/>
        <v>0</v>
      </c>
      <c r="E32" s="9">
        <f t="shared" si="4"/>
        <v>0</v>
      </c>
      <c r="F32" s="9">
        <f t="shared" si="5"/>
        <v>0</v>
      </c>
      <c r="G32" s="9">
        <f t="shared" si="6"/>
        <v>0</v>
      </c>
      <c r="H32" s="9">
        <f t="shared" si="7"/>
        <v>0</v>
      </c>
      <c r="I32" s="10">
        <f t="shared" si="0"/>
        <v>0</v>
      </c>
      <c r="K32">
        <f t="shared" si="1"/>
        <v>0</v>
      </c>
    </row>
  </sheetData>
  <printOptions/>
  <pageMargins left="0.34" right="0.26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25</v>
      </c>
      <c r="D6" s="8"/>
      <c r="E6" s="4" t="s">
        <v>8</v>
      </c>
      <c r="F6" s="17" t="s">
        <v>29</v>
      </c>
      <c r="G6" s="8"/>
      <c r="H6" s="4" t="s">
        <v>0</v>
      </c>
      <c r="I6" s="16">
        <v>37341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28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2" spans="1:11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  <c r="K12" t="s">
        <v>36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418</v>
      </c>
      <c r="C14" s="9">
        <f>B14/6</f>
        <v>69.66666666666667</v>
      </c>
      <c r="D14" s="9">
        <f>C14*3.7855</f>
        <v>263.72316666666666</v>
      </c>
      <c r="E14" s="9">
        <f>D14/60</f>
        <v>4.395386111111111</v>
      </c>
      <c r="F14" s="9">
        <f>E14*1000</f>
        <v>4395.386111111111</v>
      </c>
      <c r="G14" s="9">
        <f>F14*0.71896</f>
        <v>3160.1067984444444</v>
      </c>
      <c r="H14" s="9">
        <f>G14/60</f>
        <v>52.66844664074074</v>
      </c>
      <c r="I14" s="10">
        <f aca="true" t="shared" si="0" ref="I14:I32">B14/$E$10</f>
        <v>836</v>
      </c>
      <c r="J14" s="2">
        <v>7.4</v>
      </c>
      <c r="K14" s="18">
        <f aca="true" t="shared" si="1" ref="K14:K32">0.88*D14</f>
        <v>232.07638666666665</v>
      </c>
    </row>
    <row r="15" spans="1:11" ht="12.75">
      <c r="A15" s="3">
        <v>40</v>
      </c>
      <c r="B15" s="5">
        <v>407</v>
      </c>
      <c r="C15" s="9">
        <f aca="true" t="shared" si="2" ref="C15:C32">B15/6</f>
        <v>67.83333333333333</v>
      </c>
      <c r="D15" s="9">
        <f aca="true" t="shared" si="3" ref="D15:D32">C15*3.7855</f>
        <v>256.7830833333333</v>
      </c>
      <c r="E15" s="9">
        <f aca="true" t="shared" si="4" ref="E15:E32">D15/60</f>
        <v>4.279718055555555</v>
      </c>
      <c r="F15" s="9">
        <f aca="true" t="shared" si="5" ref="F15:F32">E15*1000</f>
        <v>4279.718055555555</v>
      </c>
      <c r="G15" s="9">
        <f aca="true" t="shared" si="6" ref="G15:G32">F15*0.71896</f>
        <v>3076.946093222222</v>
      </c>
      <c r="H15" s="9">
        <f aca="true" t="shared" si="7" ref="H15:H32">G15/60</f>
        <v>51.282434887037034</v>
      </c>
      <c r="I15" s="10">
        <f t="shared" si="0"/>
        <v>814</v>
      </c>
      <c r="J15" s="2">
        <v>7.7</v>
      </c>
      <c r="K15" s="18">
        <f t="shared" si="1"/>
        <v>225.96911333333333</v>
      </c>
    </row>
    <row r="16" spans="1:11" ht="12.75">
      <c r="A16" s="3">
        <v>45</v>
      </c>
      <c r="B16" s="5">
        <v>402</v>
      </c>
      <c r="C16" s="9">
        <f t="shared" si="2"/>
        <v>67</v>
      </c>
      <c r="D16" s="9">
        <f t="shared" si="3"/>
        <v>253.6285</v>
      </c>
      <c r="E16" s="9">
        <f t="shared" si="4"/>
        <v>4.227141666666666</v>
      </c>
      <c r="F16" s="9">
        <f t="shared" si="5"/>
        <v>4227.141666666666</v>
      </c>
      <c r="G16" s="9">
        <f t="shared" si="6"/>
        <v>3039.1457726666667</v>
      </c>
      <c r="H16" s="9">
        <f t="shared" si="7"/>
        <v>50.652429544444445</v>
      </c>
      <c r="I16" s="10">
        <f t="shared" si="0"/>
        <v>804</v>
      </c>
      <c r="J16" s="2">
        <v>7.9</v>
      </c>
      <c r="K16" s="18">
        <f t="shared" si="1"/>
        <v>223.19308</v>
      </c>
    </row>
    <row r="17" spans="1:11" ht="12.75">
      <c r="A17" s="3">
        <v>50</v>
      </c>
      <c r="B17" s="5">
        <v>396</v>
      </c>
      <c r="C17" s="9">
        <f t="shared" si="2"/>
        <v>66</v>
      </c>
      <c r="D17" s="9">
        <f t="shared" si="3"/>
        <v>249.843</v>
      </c>
      <c r="E17" s="9">
        <f t="shared" si="4"/>
        <v>4.16405</v>
      </c>
      <c r="F17" s="9">
        <f t="shared" si="5"/>
        <v>4164.049999999999</v>
      </c>
      <c r="G17" s="9">
        <f t="shared" si="6"/>
        <v>2993.785388</v>
      </c>
      <c r="H17" s="9">
        <f t="shared" si="7"/>
        <v>49.89642313333333</v>
      </c>
      <c r="I17" s="10">
        <f t="shared" si="0"/>
        <v>792</v>
      </c>
      <c r="J17" s="2">
        <v>8.2</v>
      </c>
      <c r="K17" s="18">
        <f t="shared" si="1"/>
        <v>219.86184</v>
      </c>
    </row>
    <row r="18" spans="1:11" ht="12.75">
      <c r="A18" s="3">
        <v>55</v>
      </c>
      <c r="B18" s="5">
        <v>386</v>
      </c>
      <c r="C18" s="9">
        <f t="shared" si="2"/>
        <v>64.33333333333333</v>
      </c>
      <c r="D18" s="9">
        <f t="shared" si="3"/>
        <v>243.53383333333332</v>
      </c>
      <c r="E18" s="9">
        <f t="shared" si="4"/>
        <v>4.058897222222222</v>
      </c>
      <c r="F18" s="9">
        <f t="shared" si="5"/>
        <v>4058.897222222222</v>
      </c>
      <c r="G18" s="9">
        <f t="shared" si="6"/>
        <v>2918.1847468888886</v>
      </c>
      <c r="H18" s="9">
        <f t="shared" si="7"/>
        <v>48.63641244814814</v>
      </c>
      <c r="I18" s="10">
        <f t="shared" si="0"/>
        <v>772</v>
      </c>
      <c r="J18" s="2">
        <v>8.5</v>
      </c>
      <c r="K18" s="18">
        <f t="shared" si="1"/>
        <v>214.3097733333333</v>
      </c>
    </row>
    <row r="19" spans="1:11" ht="12.75">
      <c r="A19" s="3">
        <v>60</v>
      </c>
      <c r="B19" s="5">
        <v>382</v>
      </c>
      <c r="C19" s="9">
        <f t="shared" si="2"/>
        <v>63.666666666666664</v>
      </c>
      <c r="D19" s="9">
        <f t="shared" si="3"/>
        <v>241.01016666666666</v>
      </c>
      <c r="E19" s="9">
        <f t="shared" si="4"/>
        <v>4.016836111111111</v>
      </c>
      <c r="F19" s="9">
        <f t="shared" si="5"/>
        <v>4016.836111111111</v>
      </c>
      <c r="G19" s="9">
        <f t="shared" si="6"/>
        <v>2887.944490444445</v>
      </c>
      <c r="H19" s="9">
        <f t="shared" si="7"/>
        <v>48.13240817407408</v>
      </c>
      <c r="I19" s="10">
        <f t="shared" si="0"/>
        <v>764</v>
      </c>
      <c r="J19" s="2">
        <v>8.8</v>
      </c>
      <c r="K19" s="18">
        <f t="shared" si="1"/>
        <v>212.08894666666666</v>
      </c>
    </row>
    <row r="20" spans="1:11" ht="12.75">
      <c r="A20" s="3">
        <v>65</v>
      </c>
      <c r="B20" s="5">
        <v>375</v>
      </c>
      <c r="C20" s="9">
        <f t="shared" si="2"/>
        <v>62.5</v>
      </c>
      <c r="D20" s="9">
        <f t="shared" si="3"/>
        <v>236.59375</v>
      </c>
      <c r="E20" s="9">
        <f t="shared" si="4"/>
        <v>3.943229166666667</v>
      </c>
      <c r="F20" s="9">
        <f t="shared" si="5"/>
        <v>3943.229166666667</v>
      </c>
      <c r="G20" s="9">
        <f t="shared" si="6"/>
        <v>2835.024041666667</v>
      </c>
      <c r="H20" s="9">
        <f t="shared" si="7"/>
        <v>47.25040069444445</v>
      </c>
      <c r="I20" s="10">
        <f t="shared" si="0"/>
        <v>750</v>
      </c>
      <c r="J20" s="19">
        <v>9</v>
      </c>
      <c r="K20" s="18">
        <f t="shared" si="1"/>
        <v>208.20250000000001</v>
      </c>
    </row>
    <row r="21" spans="1:11" ht="12.75">
      <c r="A21" s="3">
        <v>70</v>
      </c>
      <c r="B21" s="5">
        <v>367</v>
      </c>
      <c r="C21" s="9">
        <f t="shared" si="2"/>
        <v>61.166666666666664</v>
      </c>
      <c r="D21" s="9">
        <f t="shared" si="3"/>
        <v>231.54641666666666</v>
      </c>
      <c r="E21" s="9">
        <f t="shared" si="4"/>
        <v>3.859106944444444</v>
      </c>
      <c r="F21" s="9">
        <f t="shared" si="5"/>
        <v>3859.1069444444443</v>
      </c>
      <c r="G21" s="9">
        <f t="shared" si="6"/>
        <v>2774.5435287777777</v>
      </c>
      <c r="H21" s="9">
        <f t="shared" si="7"/>
        <v>46.2423921462963</v>
      </c>
      <c r="I21" s="10">
        <f t="shared" si="0"/>
        <v>734</v>
      </c>
      <c r="J21" s="2">
        <v>9.4</v>
      </c>
      <c r="K21" s="18">
        <f t="shared" si="1"/>
        <v>203.76084666666665</v>
      </c>
    </row>
    <row r="22" spans="1:11" ht="12.75">
      <c r="A22" s="3">
        <v>75</v>
      </c>
      <c r="B22" s="5">
        <v>339</v>
      </c>
      <c r="C22" s="9">
        <f t="shared" si="2"/>
        <v>56.5</v>
      </c>
      <c r="D22" s="9">
        <f t="shared" si="3"/>
        <v>213.88075</v>
      </c>
      <c r="E22" s="9">
        <f t="shared" si="4"/>
        <v>3.5646791666666666</v>
      </c>
      <c r="F22" s="9">
        <f t="shared" si="5"/>
        <v>3564.679166666667</v>
      </c>
      <c r="G22" s="9">
        <f t="shared" si="6"/>
        <v>2562.861733666667</v>
      </c>
      <c r="H22" s="9">
        <f t="shared" si="7"/>
        <v>42.714362227777784</v>
      </c>
      <c r="I22" s="10">
        <f t="shared" si="0"/>
        <v>678</v>
      </c>
      <c r="J22" s="2">
        <v>9.7</v>
      </c>
      <c r="K22" s="18">
        <f t="shared" si="1"/>
        <v>188.21506</v>
      </c>
    </row>
    <row r="23" spans="1:11" ht="12.75">
      <c r="A23" s="3">
        <v>80</v>
      </c>
      <c r="B23" s="5">
        <v>312</v>
      </c>
      <c r="C23" s="9">
        <f t="shared" si="2"/>
        <v>52</v>
      </c>
      <c r="D23" s="9">
        <f t="shared" si="3"/>
        <v>196.846</v>
      </c>
      <c r="E23" s="9">
        <f t="shared" si="4"/>
        <v>3.2807666666666666</v>
      </c>
      <c r="F23" s="9">
        <f t="shared" si="5"/>
        <v>3280.7666666666664</v>
      </c>
      <c r="G23" s="9">
        <f t="shared" si="6"/>
        <v>2358.7400026666664</v>
      </c>
      <c r="H23" s="9">
        <f t="shared" si="7"/>
        <v>39.312333377777776</v>
      </c>
      <c r="I23" s="10">
        <f t="shared" si="0"/>
        <v>624</v>
      </c>
      <c r="J23" s="2">
        <v>9.9</v>
      </c>
      <c r="K23" s="18">
        <f t="shared" si="1"/>
        <v>173.22448</v>
      </c>
    </row>
    <row r="24" spans="1:11" ht="12.75">
      <c r="A24" s="3">
        <v>85</v>
      </c>
      <c r="B24" s="5">
        <v>280</v>
      </c>
      <c r="C24" s="9">
        <f t="shared" si="2"/>
        <v>46.666666666666664</v>
      </c>
      <c r="D24" s="9">
        <f t="shared" si="3"/>
        <v>176.65666666666664</v>
      </c>
      <c r="E24" s="9">
        <f t="shared" si="4"/>
        <v>2.9442777777777773</v>
      </c>
      <c r="F24" s="9">
        <f t="shared" si="5"/>
        <v>2944.2777777777774</v>
      </c>
      <c r="G24" s="9">
        <f t="shared" si="6"/>
        <v>2116.817951111111</v>
      </c>
      <c r="H24" s="9">
        <f t="shared" si="7"/>
        <v>35.280299185185186</v>
      </c>
      <c r="I24" s="10">
        <f t="shared" si="0"/>
        <v>560</v>
      </c>
      <c r="J24" s="2">
        <v>10.2</v>
      </c>
      <c r="K24" s="18">
        <f t="shared" si="1"/>
        <v>155.45786666666663</v>
      </c>
    </row>
    <row r="25" spans="1:11" ht="12.75">
      <c r="A25" s="3">
        <v>90</v>
      </c>
      <c r="B25" s="5">
        <v>227</v>
      </c>
      <c r="C25" s="9">
        <f t="shared" si="2"/>
        <v>37.833333333333336</v>
      </c>
      <c r="D25" s="9">
        <f t="shared" si="3"/>
        <v>143.21808333333334</v>
      </c>
      <c r="E25" s="9">
        <f t="shared" si="4"/>
        <v>2.3869680555555557</v>
      </c>
      <c r="F25" s="9">
        <f t="shared" si="5"/>
        <v>2386.9680555555556</v>
      </c>
      <c r="G25" s="9">
        <f t="shared" si="6"/>
        <v>1716.1345532222224</v>
      </c>
      <c r="H25" s="9">
        <f t="shared" si="7"/>
        <v>28.602242553703707</v>
      </c>
      <c r="I25" s="10">
        <f t="shared" si="0"/>
        <v>454</v>
      </c>
      <c r="J25" s="2">
        <v>10.6</v>
      </c>
      <c r="K25" s="18">
        <f t="shared" si="1"/>
        <v>126.03191333333334</v>
      </c>
    </row>
    <row r="26" spans="1:11" ht="12.75">
      <c r="A26" s="3">
        <v>95</v>
      </c>
      <c r="B26" s="5">
        <v>202</v>
      </c>
      <c r="C26" s="9">
        <f t="shared" si="2"/>
        <v>33.666666666666664</v>
      </c>
      <c r="D26" s="9">
        <f t="shared" si="3"/>
        <v>127.44516666666665</v>
      </c>
      <c r="E26" s="9">
        <f t="shared" si="4"/>
        <v>2.1240861111111107</v>
      </c>
      <c r="F26" s="9">
        <f t="shared" si="5"/>
        <v>2124.0861111111108</v>
      </c>
      <c r="G26" s="9">
        <f t="shared" si="6"/>
        <v>1527.1329504444443</v>
      </c>
      <c r="H26" s="9">
        <f t="shared" si="7"/>
        <v>25.452215840740738</v>
      </c>
      <c r="I26" s="10">
        <f t="shared" si="0"/>
        <v>404</v>
      </c>
      <c r="J26" s="2">
        <v>10.9</v>
      </c>
      <c r="K26" s="18">
        <f t="shared" si="1"/>
        <v>112.15174666666665</v>
      </c>
    </row>
    <row r="27" spans="1:11" ht="12.75">
      <c r="A27" s="3">
        <v>100</v>
      </c>
      <c r="B27" s="5"/>
      <c r="C27" s="9">
        <f t="shared" si="2"/>
        <v>0</v>
      </c>
      <c r="D27" s="9">
        <f t="shared" si="3"/>
        <v>0</v>
      </c>
      <c r="E27" s="9">
        <f t="shared" si="4"/>
        <v>0</v>
      </c>
      <c r="F27" s="9">
        <f t="shared" si="5"/>
        <v>0</v>
      </c>
      <c r="G27" s="9">
        <f t="shared" si="6"/>
        <v>0</v>
      </c>
      <c r="H27" s="9">
        <f t="shared" si="7"/>
        <v>0</v>
      </c>
      <c r="I27" s="10">
        <f t="shared" si="0"/>
        <v>0</v>
      </c>
      <c r="K27">
        <f t="shared" si="1"/>
        <v>0</v>
      </c>
    </row>
    <row r="28" spans="1:11" ht="12.75">
      <c r="A28" s="3">
        <v>105</v>
      </c>
      <c r="B28" s="5"/>
      <c r="C28" s="9">
        <f t="shared" si="2"/>
        <v>0</v>
      </c>
      <c r="D28" s="9">
        <f t="shared" si="3"/>
        <v>0</v>
      </c>
      <c r="E28" s="9">
        <f t="shared" si="4"/>
        <v>0</v>
      </c>
      <c r="F28" s="9">
        <f t="shared" si="5"/>
        <v>0</v>
      </c>
      <c r="G28" s="9">
        <f t="shared" si="6"/>
        <v>0</v>
      </c>
      <c r="H28" s="9">
        <f t="shared" si="7"/>
        <v>0</v>
      </c>
      <c r="I28" s="10">
        <f t="shared" si="0"/>
        <v>0</v>
      </c>
      <c r="K28">
        <f t="shared" si="1"/>
        <v>0</v>
      </c>
    </row>
    <row r="29" spans="1:11" ht="12.75">
      <c r="A29" s="3">
        <v>110</v>
      </c>
      <c r="B29" s="5"/>
      <c r="C29" s="9">
        <f t="shared" si="2"/>
        <v>0</v>
      </c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0</v>
      </c>
      <c r="H29" s="9">
        <f t="shared" si="7"/>
        <v>0</v>
      </c>
      <c r="I29" s="10">
        <f t="shared" si="0"/>
        <v>0</v>
      </c>
      <c r="K29">
        <f t="shared" si="1"/>
        <v>0</v>
      </c>
    </row>
    <row r="30" spans="1:11" ht="12.75">
      <c r="A30" s="3">
        <v>115</v>
      </c>
      <c r="B30" s="5"/>
      <c r="C30" s="9">
        <f t="shared" si="2"/>
        <v>0</v>
      </c>
      <c r="D30" s="9">
        <f t="shared" si="3"/>
        <v>0</v>
      </c>
      <c r="E30" s="9">
        <f t="shared" si="4"/>
        <v>0</v>
      </c>
      <c r="F30" s="9">
        <f t="shared" si="5"/>
        <v>0</v>
      </c>
      <c r="G30" s="9">
        <f t="shared" si="6"/>
        <v>0</v>
      </c>
      <c r="H30" s="9">
        <f t="shared" si="7"/>
        <v>0</v>
      </c>
      <c r="I30" s="10">
        <f t="shared" si="0"/>
        <v>0</v>
      </c>
      <c r="K30">
        <f t="shared" si="1"/>
        <v>0</v>
      </c>
    </row>
    <row r="31" spans="1:11" ht="12.75">
      <c r="A31" s="3">
        <v>120</v>
      </c>
      <c r="B31" s="5"/>
      <c r="C31" s="9">
        <f t="shared" si="2"/>
        <v>0</v>
      </c>
      <c r="D31" s="9">
        <f t="shared" si="3"/>
        <v>0</v>
      </c>
      <c r="E31" s="9">
        <f t="shared" si="4"/>
        <v>0</v>
      </c>
      <c r="F31" s="9">
        <f t="shared" si="5"/>
        <v>0</v>
      </c>
      <c r="G31" s="9">
        <f t="shared" si="6"/>
        <v>0</v>
      </c>
      <c r="H31" s="9">
        <f t="shared" si="7"/>
        <v>0</v>
      </c>
      <c r="I31" s="10">
        <f t="shared" si="0"/>
        <v>0</v>
      </c>
      <c r="K31">
        <f t="shared" si="1"/>
        <v>0</v>
      </c>
    </row>
    <row r="32" spans="1:11" ht="12.75">
      <c r="A32" s="3">
        <v>125</v>
      </c>
      <c r="B32" s="5"/>
      <c r="C32" s="9">
        <f t="shared" si="2"/>
        <v>0</v>
      </c>
      <c r="D32" s="9">
        <f t="shared" si="3"/>
        <v>0</v>
      </c>
      <c r="E32" s="9">
        <f t="shared" si="4"/>
        <v>0</v>
      </c>
      <c r="F32" s="9">
        <f t="shared" si="5"/>
        <v>0</v>
      </c>
      <c r="G32" s="9">
        <f t="shared" si="6"/>
        <v>0</v>
      </c>
      <c r="H32" s="9">
        <f t="shared" si="7"/>
        <v>0</v>
      </c>
      <c r="I32" s="10">
        <f t="shared" si="0"/>
        <v>0</v>
      </c>
      <c r="K32">
        <f t="shared" si="1"/>
        <v>0</v>
      </c>
    </row>
  </sheetData>
  <printOptions/>
  <pageMargins left="0.34" right="0.3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30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31</v>
      </c>
      <c r="D6" s="8"/>
      <c r="E6" s="4" t="s">
        <v>8</v>
      </c>
      <c r="F6" s="11" t="s">
        <v>32</v>
      </c>
      <c r="G6" s="8"/>
      <c r="H6" s="4" t="s">
        <v>0</v>
      </c>
      <c r="I6" s="16" t="s">
        <v>33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34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1" ht="12.75">
      <c r="K11" s="20" t="s">
        <v>38</v>
      </c>
    </row>
    <row r="12" spans="1:12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  <c r="K12" s="21" t="s">
        <v>3</v>
      </c>
      <c r="L12" s="3" t="s">
        <v>2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K13" s="22"/>
    </row>
    <row r="14" spans="1:12" ht="12.75">
      <c r="A14" s="3">
        <v>40</v>
      </c>
      <c r="B14" s="5">
        <f>C14*6</f>
        <v>408</v>
      </c>
      <c r="C14" s="9">
        <v>68</v>
      </c>
      <c r="D14" s="9">
        <f aca="true" t="shared" si="0" ref="D14:D21">C14*3.7855</f>
        <v>257.414</v>
      </c>
      <c r="E14" s="9">
        <f aca="true" t="shared" si="1" ref="E14:E21">D14/60</f>
        <v>4.290233333333333</v>
      </c>
      <c r="F14" s="9">
        <f aca="true" t="shared" si="2" ref="F14:F21">E14*1000</f>
        <v>4290.233333333334</v>
      </c>
      <c r="G14" s="9">
        <f aca="true" t="shared" si="3" ref="G14:G21">F14*0.71896</f>
        <v>3084.5061573333337</v>
      </c>
      <c r="H14" s="9">
        <f aca="true" t="shared" si="4" ref="H14:H21">G14/60</f>
        <v>51.40843595555556</v>
      </c>
      <c r="I14" s="10">
        <f aca="true" t="shared" si="5" ref="I14:I21">B14/$E$10</f>
        <v>816</v>
      </c>
      <c r="J14" s="2">
        <v>7.6</v>
      </c>
      <c r="K14" s="23">
        <f>L14*3.7855</f>
        <v>223.34449999999998</v>
      </c>
      <c r="L14">
        <v>59</v>
      </c>
    </row>
    <row r="15" spans="1:12" ht="12.75">
      <c r="A15" s="3">
        <v>50</v>
      </c>
      <c r="B15" s="5">
        <f aca="true" t="shared" si="6" ref="B15:B21">C15*6</f>
        <v>384</v>
      </c>
      <c r="C15" s="9">
        <v>64</v>
      </c>
      <c r="D15" s="9">
        <f t="shared" si="0"/>
        <v>242.272</v>
      </c>
      <c r="E15" s="9">
        <f t="shared" si="1"/>
        <v>4.037866666666667</v>
      </c>
      <c r="F15" s="9">
        <f t="shared" si="2"/>
        <v>4037.866666666667</v>
      </c>
      <c r="G15" s="9">
        <f t="shared" si="3"/>
        <v>2903.064618666667</v>
      </c>
      <c r="H15" s="9">
        <f t="shared" si="4"/>
        <v>48.38441031111111</v>
      </c>
      <c r="I15" s="10">
        <f t="shared" si="5"/>
        <v>768</v>
      </c>
      <c r="J15" s="2">
        <v>8.4</v>
      </c>
      <c r="K15" s="23">
        <f aca="true" t="shared" si="7" ref="K15:K21">L15*3.7855</f>
        <v>204.417</v>
      </c>
      <c r="L15">
        <v>54</v>
      </c>
    </row>
    <row r="16" spans="1:12" ht="12.75">
      <c r="A16" s="3">
        <v>60</v>
      </c>
      <c r="B16" s="5">
        <f t="shared" si="6"/>
        <v>354</v>
      </c>
      <c r="C16" s="9">
        <v>59</v>
      </c>
      <c r="D16" s="9">
        <f t="shared" si="0"/>
        <v>223.34449999999998</v>
      </c>
      <c r="E16" s="9">
        <f t="shared" si="1"/>
        <v>3.722408333333333</v>
      </c>
      <c r="F16" s="9">
        <f t="shared" si="2"/>
        <v>3722.4083333333333</v>
      </c>
      <c r="G16" s="9">
        <f t="shared" si="3"/>
        <v>2676.2626953333333</v>
      </c>
      <c r="H16" s="9">
        <f t="shared" si="4"/>
        <v>44.60437825555555</v>
      </c>
      <c r="I16" s="10">
        <f t="shared" si="5"/>
        <v>708</v>
      </c>
      <c r="J16" s="2">
        <v>9.2</v>
      </c>
      <c r="K16" s="23">
        <f t="shared" si="7"/>
        <v>189.275</v>
      </c>
      <c r="L16">
        <v>50</v>
      </c>
    </row>
    <row r="17" spans="1:12" ht="12.75">
      <c r="A17" s="3">
        <v>70</v>
      </c>
      <c r="B17" s="5">
        <f t="shared" si="6"/>
        <v>330</v>
      </c>
      <c r="C17" s="9">
        <v>55</v>
      </c>
      <c r="D17" s="9">
        <f t="shared" si="0"/>
        <v>208.2025</v>
      </c>
      <c r="E17" s="9">
        <f t="shared" si="1"/>
        <v>3.4700416666666665</v>
      </c>
      <c r="F17" s="9">
        <f t="shared" si="2"/>
        <v>3470.0416666666665</v>
      </c>
      <c r="G17" s="9">
        <f t="shared" si="3"/>
        <v>2494.821156666667</v>
      </c>
      <c r="H17" s="9">
        <f t="shared" si="4"/>
        <v>41.58035261111112</v>
      </c>
      <c r="I17" s="10">
        <f t="shared" si="5"/>
        <v>660</v>
      </c>
      <c r="J17" s="2">
        <v>10.1</v>
      </c>
      <c r="K17" s="23">
        <f t="shared" si="7"/>
        <v>170.3475</v>
      </c>
      <c r="L17">
        <v>45</v>
      </c>
    </row>
    <row r="18" spans="1:12" ht="12.75">
      <c r="A18" s="3">
        <v>80</v>
      </c>
      <c r="B18" s="5">
        <f t="shared" si="6"/>
        <v>276</v>
      </c>
      <c r="C18" s="9">
        <v>46</v>
      </c>
      <c r="D18" s="9">
        <f t="shared" si="0"/>
        <v>174.13299999999998</v>
      </c>
      <c r="E18" s="9">
        <f t="shared" si="1"/>
        <v>2.9022166666666664</v>
      </c>
      <c r="F18" s="9">
        <f t="shared" si="2"/>
        <v>2902.2166666666662</v>
      </c>
      <c r="G18" s="9">
        <f t="shared" si="3"/>
        <v>2086.5776946666665</v>
      </c>
      <c r="H18" s="9">
        <f t="shared" si="4"/>
        <v>34.77629491111111</v>
      </c>
      <c r="I18" s="10">
        <f t="shared" si="5"/>
        <v>552</v>
      </c>
      <c r="J18" s="2">
        <v>10.9</v>
      </c>
      <c r="K18" s="23">
        <f t="shared" si="7"/>
        <v>140.0635</v>
      </c>
      <c r="L18">
        <v>37</v>
      </c>
    </row>
    <row r="19" spans="1:12" ht="12.75">
      <c r="A19" s="3">
        <v>90</v>
      </c>
      <c r="B19" s="5">
        <f t="shared" si="6"/>
        <v>228</v>
      </c>
      <c r="C19" s="9">
        <v>38</v>
      </c>
      <c r="D19" s="9">
        <f t="shared" si="0"/>
        <v>143.849</v>
      </c>
      <c r="E19" s="9">
        <f t="shared" si="1"/>
        <v>2.397483333333333</v>
      </c>
      <c r="F19" s="9">
        <f t="shared" si="2"/>
        <v>2397.483333333333</v>
      </c>
      <c r="G19" s="9">
        <f t="shared" si="3"/>
        <v>1723.6946173333333</v>
      </c>
      <c r="H19" s="9">
        <f t="shared" si="4"/>
        <v>28.728243622222223</v>
      </c>
      <c r="I19" s="10">
        <f t="shared" si="5"/>
        <v>456</v>
      </c>
      <c r="J19" s="2">
        <v>11.9</v>
      </c>
      <c r="K19" s="23">
        <f t="shared" si="7"/>
        <v>102.2085</v>
      </c>
      <c r="L19">
        <v>27</v>
      </c>
    </row>
    <row r="20" spans="1:12" ht="12.75">
      <c r="A20" s="3">
        <v>100</v>
      </c>
      <c r="B20" s="5">
        <f t="shared" si="6"/>
        <v>114</v>
      </c>
      <c r="C20" s="9">
        <v>19</v>
      </c>
      <c r="D20" s="9">
        <f t="shared" si="0"/>
        <v>71.9245</v>
      </c>
      <c r="E20" s="9">
        <f t="shared" si="1"/>
        <v>1.1987416666666666</v>
      </c>
      <c r="F20" s="9">
        <f t="shared" si="2"/>
        <v>1198.7416666666666</v>
      </c>
      <c r="G20" s="9">
        <f t="shared" si="3"/>
        <v>861.8473086666667</v>
      </c>
      <c r="H20" s="9">
        <f t="shared" si="4"/>
        <v>14.364121811111112</v>
      </c>
      <c r="I20" s="10">
        <f t="shared" si="5"/>
        <v>228</v>
      </c>
      <c r="J20" s="2">
        <v>12.9</v>
      </c>
      <c r="K20" s="23">
        <f t="shared" si="7"/>
        <v>41.640499999999996</v>
      </c>
      <c r="L20">
        <v>11</v>
      </c>
    </row>
    <row r="21" spans="1:12" ht="12.75">
      <c r="A21" s="3">
        <v>110</v>
      </c>
      <c r="B21" s="5">
        <f t="shared" si="6"/>
        <v>54</v>
      </c>
      <c r="C21" s="9">
        <v>9</v>
      </c>
      <c r="D21" s="9">
        <f t="shared" si="0"/>
        <v>34.0695</v>
      </c>
      <c r="E21" s="9">
        <f t="shared" si="1"/>
        <v>0.5678249999999999</v>
      </c>
      <c r="F21" s="9">
        <f t="shared" si="2"/>
        <v>567.8249999999999</v>
      </c>
      <c r="G21" s="9">
        <f t="shared" si="3"/>
        <v>408.24346199999997</v>
      </c>
      <c r="H21" s="9">
        <f t="shared" si="4"/>
        <v>6.8040576999999995</v>
      </c>
      <c r="I21" s="10">
        <f t="shared" si="5"/>
        <v>108</v>
      </c>
      <c r="J21" s="19">
        <v>14</v>
      </c>
      <c r="K21" s="23">
        <f t="shared" si="7"/>
        <v>3.7855</v>
      </c>
      <c r="L21">
        <v>1</v>
      </c>
    </row>
  </sheetData>
  <printOptions/>
  <pageMargins left="0.39" right="0.3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stealth316</cp:lastModifiedBy>
  <cp:lastPrinted>2002-04-15T18:48:14Z</cp:lastPrinted>
  <dcterms:created xsi:type="dcterms:W3CDTF">2000-12-15T20:36:38Z</dcterms:created>
  <dcterms:modified xsi:type="dcterms:W3CDTF">2002-04-15T21:41:55Z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